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nfred/Downloads/"/>
    </mc:Choice>
  </mc:AlternateContent>
  <xr:revisionPtr revIDLastSave="0" documentId="13_ncr:1_{B07A7373-A685-3B49-A523-F95AD438B85C}" xr6:coauthVersionLast="47" xr6:coauthVersionMax="47" xr10:uidLastSave="{00000000-0000-0000-0000-000000000000}"/>
  <bookViews>
    <workbookView xWindow="-37900" yWindow="-1280" windowWidth="34560" windowHeight="21600" xr2:uid="{EAA767DD-E9F7-4342-AB7E-9C40578E8B3A}"/>
  </bookViews>
  <sheets>
    <sheet name="Data" sheetId="2" r:id="rId1"/>
  </sheets>
  <definedNames>
    <definedName name="_EM1.2">Tabelle4[_EM1.2]</definedName>
    <definedName name="_EM1.3">Tabelle6[_EM1.3]</definedName>
    <definedName name="_EM1X">Tabelle5[_EM1X]</definedName>
    <definedName name="_OM1">Tabelle7[_OM1]</definedName>
    <definedName name="_OM1.2">Tabelle8[_OM1.2]</definedName>
    <definedName name="_OM5">Tabelle1[_OM5]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N82" i="2" s="1"/>
  <c r="D76" i="2"/>
  <c r="E76" i="2"/>
  <c r="F76" i="2"/>
  <c r="G76" i="2"/>
  <c r="H76" i="2"/>
  <c r="C76" i="2"/>
  <c r="J7" i="2" l="1"/>
  <c r="N81" i="2" l="1"/>
  <c r="H10" i="2"/>
  <c r="C11" i="2" s="1"/>
  <c r="Z81" i="2" l="1"/>
  <c r="Q8" i="2" s="1"/>
  <c r="Z82" i="2"/>
  <c r="H8" i="2" s="1"/>
</calcChain>
</file>

<file path=xl/sharedStrings.xml><?xml version="1.0" encoding="utf-8"?>
<sst xmlns="http://schemas.openxmlformats.org/spreadsheetml/2006/main" count="36" uniqueCount="34">
  <si>
    <t>_EM1.2</t>
  </si>
  <si>
    <t>_EM1X</t>
  </si>
  <si>
    <t>_EM1.3</t>
  </si>
  <si>
    <t>_OM1</t>
  </si>
  <si>
    <t>_OM1.2</t>
  </si>
  <si>
    <t>Model</t>
  </si>
  <si>
    <t>Code</t>
  </si>
  <si>
    <t>Firmwares</t>
  </si>
  <si>
    <t>E125</t>
  </si>
  <si>
    <t>E143</t>
  </si>
  <si>
    <t>E139</t>
  </si>
  <si>
    <t>E134</t>
  </si>
  <si>
    <t>E146</t>
  </si>
  <si>
    <t>Firmware-Update per SD-Card für ausgewählte Olympus/OMDS-Kameras</t>
  </si>
  <si>
    <t>Drücke "OK"-Taste und schalte gleichzeitig die Kamera, schalte die Kamera nicht aus solange Front LED leuchtet</t>
  </si>
  <si>
    <t>Prozess beendet wenn LED rasch blinkt. Schalte Kamera aus</t>
  </si>
  <si>
    <t>DCOLYMP</t>
  </si>
  <si>
    <t>Die Nutzung dieser Anleitung erfolgt auf eigene Gefahr. Es ist keine offizielle Methode des Herstellers.</t>
  </si>
  <si>
    <t>Lade in dieses Verzeichnis die unter 4 geladene Datei unter dem Namen:</t>
  </si>
  <si>
    <t>Wähle das passende Kameramodell aus</t>
  </si>
  <si>
    <t>Wähle die benötigte Firmware aus - passend zur Kamera</t>
  </si>
  <si>
    <t>Lade die Firmware hinter diesem Link (ergibt sich aus Kamera und Firmware)</t>
  </si>
  <si>
    <t>Lösche das Verzeichnis aus Schritt 4 von der SD-Card, schalte danach die Kamera ein</t>
  </si>
  <si>
    <t>//dl01.olympus-imaging.com/OLYMPUS_MASTER/FIRMWARES/0001/XXX0/OLY_E_XXX_YY00_0000_0000.BIN</t>
  </si>
  <si>
    <t>//dl01.om-digitalsolutions.net/dslr/XXX0/vYY00/OLY_E_XXX_YY00_0000_0000.BIN</t>
  </si>
  <si>
    <t>Basis-URL alt und neu</t>
  </si>
  <si>
    <t>Zwischenschritt Kamera ersetzen</t>
  </si>
  <si>
    <t>FW-Version einsetzen</t>
  </si>
  <si>
    <t>_OM5</t>
  </si>
  <si>
    <t>E144</t>
  </si>
  <si>
    <t>see:</t>
  </si>
  <si>
    <t>https://support.jp.omsystem.com/en/support/imsg/digicamera/download/software/firm/e1/#fmzdl</t>
  </si>
  <si>
    <t>Erstelle Verzeichnis auf SD Card mit Namen:</t>
  </si>
  <si>
    <t>(ergibt sich aus Kamera)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</si>
</sst>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color theme="1"/>
      <name val="Aptos Narrow"/>
      <family val="2"/>
      <scheme val="minor"/>
    </font>
    <font>
      <sz val="16"/>
      <color theme="1"/>
      <name val="Calibri"/>
      <family val="2"/>
    </font>
    <font>
      <u/>
      <sz val="12"/>
      <color theme="10"/>
      <name val="Aptos Narrow"/>
      <family val="2"/>
      <scheme val="minor"/>
    </font>
    <font>
      <sz val="16"/>
      <color theme="0" tint="-0.14999847407452621"/>
      <name val="Calibri"/>
      <family val="2"/>
    </font>
    <font>
      <u/>
      <sz val="16"/>
      <color theme="1"/>
      <name val="Calibri"/>
      <family val="2"/>
    </font>
    <font>
      <sz val="16"/>
      <color rgb="FFFFFF00"/>
      <name val="Calibri"/>
      <family val="2"/>
    </font>
    <font>
      <b/>
      <sz val="26"/>
      <color theme="1"/>
      <name val="Calibri"/>
      <family val="2"/>
    </font>
    <font>
      <sz val="18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/>
    <xf numFmtId="0" fontId="3" fillId="5" borderId="0" xfId="0" applyFont="1" applyFill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7" fillId="0" borderId="0" xfId="0" applyFont="1"/>
    <xf numFmtId="0" fontId="2" fillId="0" borderId="0" xfId="1"/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6" borderId="5" xfId="1" applyFill="1" applyBorder="1" applyAlignment="1">
      <alignment horizontal="left" vertical="center"/>
    </xf>
    <xf numFmtId="0" fontId="4" fillId="6" borderId="6" xfId="1" applyFont="1" applyFill="1" applyBorder="1" applyAlignment="1">
      <alignment horizontal="left" vertical="center"/>
    </xf>
    <xf numFmtId="0" fontId="4" fillId="6" borderId="7" xfId="1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6" fillId="4" borderId="15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4" xfId="0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A6EAAF-98C8-1245-89B9-8828DCD02DA0}" name="Tabelle4" displayName="Tabelle4" ref="D59:D73" totalsRowShown="0" headerRowDxfId="18" dataDxfId="17" tableBorderDxfId="16">
  <autoFilter ref="D59:D73" xr:uid="{2EA6EAAF-98C8-1245-89B9-8828DCD02DA0}"/>
  <tableColumns count="1">
    <tableColumn id="1" xr3:uid="{0E70C128-01B8-3E46-A8FC-AE7EEA4E74E6}" name="_EM1.2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AF31920-6D8F-AA4E-9307-B60AB8B3094C}" name="Tabelle5" displayName="Tabelle5" ref="E59:E73" totalsRowShown="0" headerRowDxfId="14" dataDxfId="13">
  <autoFilter ref="E59:E73" xr:uid="{2AF31920-6D8F-AA4E-9307-B60AB8B3094C}"/>
  <tableColumns count="1">
    <tableColumn id="1" xr3:uid="{652BB8F0-0655-E649-A0C3-F45700AEDA70}" name="_EM1X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0475F43-3DCB-3446-B400-C03143AB127F}" name="Tabelle6" displayName="Tabelle6" ref="F59:F73" totalsRowShown="0" headerRowDxfId="11" dataDxfId="10">
  <autoFilter ref="F59:F73" xr:uid="{20475F43-3DCB-3446-B400-C03143AB127F}"/>
  <tableColumns count="1">
    <tableColumn id="1" xr3:uid="{910D5DFB-2549-8946-9E51-DDE4E8B4042B}" name="_EM1.3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6DEDD3C-C82A-6A42-AB04-5E1845802482}" name="Tabelle7" displayName="Tabelle7" ref="G59:G73" totalsRowShown="0" headerRowDxfId="8" dataDxfId="7">
  <autoFilter ref="G59:G73" xr:uid="{46DEDD3C-C82A-6A42-AB04-5E1845802482}"/>
  <tableColumns count="1">
    <tableColumn id="1" xr3:uid="{A4B2D011-F53A-0444-BAAC-A8530831B26B}" name="_OM1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CF63F45-E39F-6345-BAC0-BFA436CC57AA}" name="Tabelle8" displayName="Tabelle8" ref="H59:H73" totalsRowShown="0" headerRowDxfId="5" dataDxfId="4">
  <autoFilter ref="H59:H73" xr:uid="{9CF63F45-E39F-6345-BAC0-BFA436CC57AA}"/>
  <tableColumns count="1">
    <tableColumn id="1" xr3:uid="{D3D8FBF9-F08E-AA42-A83D-379DDBD3C1C0}" name="_OM1.2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2D005B-C760-8B4A-8B55-11EA3D13025F}" name="Tabelle1" displayName="Tabelle1" ref="I59:I73" totalsRowShown="0" headerRowDxfId="2" dataDxfId="1">
  <autoFilter ref="I59:I73" xr:uid="{702D005B-C760-8B4A-8B55-11EA3D13025F}"/>
  <tableColumns count="1">
    <tableColumn id="1" xr3:uid="{329BDC7B-EEB6-8C48-B407-0305F91A25DE}" name="_OM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718D-A0D3-6E4E-A187-9F1D1B7117B4}">
  <dimension ref="B2:Z87"/>
  <sheetViews>
    <sheetView tabSelected="1" workbookViewId="0">
      <selection activeCell="H7" sqref="H7:I7"/>
    </sheetView>
  </sheetViews>
  <sheetFormatPr baseColWidth="10" defaultRowHeight="21" x14ac:dyDescent="0.25"/>
  <cols>
    <col min="1" max="1" width="10.83203125" style="1"/>
    <col min="2" max="2" width="8.1640625" style="13" customWidth="1"/>
    <col min="3" max="3" width="12.6640625" style="1" customWidth="1"/>
    <col min="4" max="5" width="10.83203125" style="2"/>
    <col min="6" max="6" width="10.83203125" style="2" customWidth="1"/>
    <col min="7" max="7" width="42.5" style="2" customWidth="1"/>
    <col min="8" max="8" width="10.83203125" style="2"/>
    <col min="9" max="9" width="11.33203125" style="2" bestFit="1" customWidth="1"/>
    <col min="10" max="16384" width="10.83203125" style="1"/>
  </cols>
  <sheetData>
    <row r="2" spans="2:17" ht="22" thickBot="1" x14ac:dyDescent="0.3"/>
    <row r="3" spans="2:17" ht="34" x14ac:dyDescent="0.4">
      <c r="B3" s="46" t="s">
        <v>13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8"/>
    </row>
    <row r="4" spans="2:17" ht="22" thickBot="1" x14ac:dyDescent="0.3">
      <c r="B4" s="16"/>
      <c r="P4" s="17"/>
    </row>
    <row r="5" spans="2:17" ht="22" thickBot="1" x14ac:dyDescent="0.3">
      <c r="B5" s="41" t="s">
        <v>17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2:17" ht="22" thickBot="1" x14ac:dyDescent="0.3">
      <c r="B6" s="16">
        <v>1</v>
      </c>
      <c r="C6" s="44" t="s">
        <v>19</v>
      </c>
      <c r="D6" s="44"/>
      <c r="E6" s="44"/>
      <c r="F6" s="44"/>
      <c r="G6" s="45"/>
      <c r="H6" s="37" t="s">
        <v>4</v>
      </c>
      <c r="I6" s="38"/>
      <c r="J6" s="18" t="str">
        <f>_xlfn.XLOOKUP(H6,D59:I59,D74:I74)</f>
        <v>E146</v>
      </c>
      <c r="K6" s="26"/>
      <c r="L6" s="26"/>
      <c r="M6" s="26"/>
      <c r="N6" s="26"/>
      <c r="O6" s="26"/>
      <c r="P6" s="27"/>
    </row>
    <row r="7" spans="2:17" ht="22" thickBot="1" x14ac:dyDescent="0.3">
      <c r="B7" s="16">
        <v>2</v>
      </c>
      <c r="C7" s="22" t="s">
        <v>20</v>
      </c>
      <c r="D7" s="22"/>
      <c r="E7" s="22"/>
      <c r="F7" s="22"/>
      <c r="G7" s="23"/>
      <c r="H7" s="39">
        <v>1.2</v>
      </c>
      <c r="I7" s="40"/>
      <c r="J7" s="18">
        <f>H7*10</f>
        <v>12</v>
      </c>
      <c r="K7" s="28"/>
      <c r="L7" s="28"/>
      <c r="M7" s="28"/>
      <c r="N7" s="28"/>
      <c r="O7" s="28"/>
      <c r="P7" s="29"/>
    </row>
    <row r="8" spans="2:17" ht="22" thickBot="1" x14ac:dyDescent="0.3">
      <c r="B8" s="16">
        <v>3</v>
      </c>
      <c r="C8" s="22" t="s">
        <v>21</v>
      </c>
      <c r="D8" s="22"/>
      <c r="E8" s="22"/>
      <c r="F8" s="22"/>
      <c r="G8" s="23"/>
      <c r="H8" s="31" t="str">
        <f>HYPERLINK(Z82,Z82)</f>
        <v>https://dl01.om-digitalsolutions.net/dslr/1460/v1200/OLY_E_146_1200_0000_0000.BIN</v>
      </c>
      <c r="I8" s="32"/>
      <c r="J8" s="32"/>
      <c r="K8" s="32"/>
      <c r="L8" s="32"/>
      <c r="M8" s="32"/>
      <c r="N8" s="32"/>
      <c r="O8" s="32"/>
      <c r="P8" s="33"/>
      <c r="Q8" s="21" t="str">
        <f>HYPERLINK(Z81,Z81)</f>
        <v>https://dl01.olympus-imaging.com/OLYMPUS_MASTER/FIRMWARES/0001/1460/OLY_E_146_1200_0000_0000.BIN</v>
      </c>
    </row>
    <row r="9" spans="2:17" ht="22" thickBot="1" x14ac:dyDescent="0.3">
      <c r="B9" s="16">
        <v>4</v>
      </c>
      <c r="C9" s="1" t="s">
        <v>32</v>
      </c>
      <c r="H9" s="34" t="s">
        <v>16</v>
      </c>
      <c r="I9" s="35"/>
      <c r="J9" s="30"/>
      <c r="K9" s="26"/>
      <c r="L9" s="26"/>
      <c r="M9" s="26"/>
      <c r="N9" s="26"/>
      <c r="O9" s="26"/>
      <c r="P9" s="27"/>
    </row>
    <row r="10" spans="2:17" s="14" customFormat="1" ht="22" thickBot="1" x14ac:dyDescent="0.25">
      <c r="B10" s="15">
        <v>5</v>
      </c>
      <c r="C10" s="36" t="s">
        <v>18</v>
      </c>
      <c r="D10" s="36"/>
      <c r="E10" s="36"/>
      <c r="F10" s="36"/>
      <c r="G10" s="36"/>
      <c r="H10" s="34" t="str">
        <f>CONCATENATE(J6,"9999.BIN")</f>
        <v>E1469999.BIN</v>
      </c>
      <c r="I10" s="35"/>
      <c r="J10" s="49" t="s">
        <v>33</v>
      </c>
      <c r="K10" s="50"/>
      <c r="L10" s="50"/>
      <c r="M10" s="50"/>
      <c r="N10" s="50"/>
      <c r="O10" s="50"/>
      <c r="P10" s="51"/>
    </row>
    <row r="11" spans="2:17" x14ac:dyDescent="0.25">
      <c r="B11" s="16">
        <v>6</v>
      </c>
      <c r="C11" s="22" t="str">
        <f>CONCATENATE("In die ausgeschaltete Kamera schiebe die SD-Card mit der Datei ",H10)</f>
        <v>In die ausgeschaltete Kamera schiebe die SD-Card mit der Datei E1469999.BIN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</row>
    <row r="12" spans="2:17" x14ac:dyDescent="0.25">
      <c r="B12" s="16">
        <v>7</v>
      </c>
      <c r="C12" s="22" t="s">
        <v>14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3"/>
    </row>
    <row r="13" spans="2:17" x14ac:dyDescent="0.25">
      <c r="B13" s="16">
        <v>8</v>
      </c>
      <c r="C13" s="22" t="s">
        <v>15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7" ht="22" thickBot="1" x14ac:dyDescent="0.3">
      <c r="B14" s="19">
        <v>9</v>
      </c>
      <c r="C14" s="24" t="s">
        <v>22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59" spans="3:10" x14ac:dyDescent="0.25">
      <c r="C59" s="1" t="s">
        <v>5</v>
      </c>
      <c r="D59" s="2" t="s">
        <v>0</v>
      </c>
      <c r="E59" s="2" t="s">
        <v>1</v>
      </c>
      <c r="F59" s="2" t="s">
        <v>2</v>
      </c>
      <c r="G59" s="2" t="s">
        <v>3</v>
      </c>
      <c r="H59" s="2" t="s">
        <v>4</v>
      </c>
      <c r="I59" s="2" t="s">
        <v>28</v>
      </c>
      <c r="J59" s="2"/>
    </row>
    <row r="60" spans="3:10" x14ac:dyDescent="0.25">
      <c r="C60" s="1" t="s">
        <v>7</v>
      </c>
      <c r="D60" s="3">
        <v>1.1000000000000001</v>
      </c>
      <c r="E60" s="4">
        <v>1.1000000000000001</v>
      </c>
      <c r="F60" s="4">
        <v>1.1000000000000001</v>
      </c>
      <c r="G60" s="5">
        <v>1.1000000000000001</v>
      </c>
      <c r="H60" s="2">
        <v>1.1000000000000001</v>
      </c>
      <c r="I60" s="2">
        <v>1.1000000000000001</v>
      </c>
      <c r="J60" s="2"/>
    </row>
    <row r="61" spans="3:10" x14ac:dyDescent="0.25">
      <c r="D61" s="6">
        <v>1.2</v>
      </c>
      <c r="E61" s="7">
        <v>1.2</v>
      </c>
      <c r="F61" s="7">
        <v>1.2</v>
      </c>
      <c r="G61" s="8">
        <v>1.2</v>
      </c>
      <c r="H61" s="2">
        <v>1.2</v>
      </c>
      <c r="I61" s="2">
        <v>1.2</v>
      </c>
      <c r="J61" s="2"/>
    </row>
    <row r="62" spans="3:10" x14ac:dyDescent="0.25">
      <c r="D62" s="3">
        <v>1.3</v>
      </c>
      <c r="E62" s="4">
        <v>1.3</v>
      </c>
      <c r="F62" s="4">
        <v>1.3</v>
      </c>
      <c r="G62" s="5">
        <v>1.3</v>
      </c>
      <c r="J62" s="2"/>
    </row>
    <row r="63" spans="3:10" x14ac:dyDescent="0.25">
      <c r="D63" s="6">
        <v>1.4</v>
      </c>
      <c r="E63" s="9">
        <v>2</v>
      </c>
      <c r="F63" s="2">
        <v>1.4</v>
      </c>
      <c r="G63" s="8">
        <v>1.4</v>
      </c>
      <c r="J63" s="2"/>
    </row>
    <row r="64" spans="3:10" x14ac:dyDescent="0.25">
      <c r="D64" s="10">
        <v>2</v>
      </c>
      <c r="E64" s="4">
        <v>2.1</v>
      </c>
      <c r="F64" s="2">
        <v>1.5</v>
      </c>
      <c r="G64" s="5">
        <v>1.5</v>
      </c>
      <c r="J64" s="2"/>
    </row>
    <row r="65" spans="3:26" x14ac:dyDescent="0.25">
      <c r="D65" s="6">
        <v>2.1</v>
      </c>
      <c r="F65" s="2">
        <v>1.6</v>
      </c>
      <c r="G65" s="2">
        <v>1.6</v>
      </c>
      <c r="J65" s="2"/>
    </row>
    <row r="66" spans="3:26" x14ac:dyDescent="0.25">
      <c r="D66" s="10">
        <v>2.2000000000000002</v>
      </c>
      <c r="G66" s="2">
        <v>1.7</v>
      </c>
      <c r="J66" s="2"/>
    </row>
    <row r="67" spans="3:26" x14ac:dyDescent="0.25">
      <c r="D67" s="6">
        <v>2.2999999999999998</v>
      </c>
      <c r="J67" s="2"/>
    </row>
    <row r="68" spans="3:26" x14ac:dyDescent="0.25">
      <c r="D68" s="10">
        <v>3</v>
      </c>
      <c r="J68" s="2"/>
    </row>
    <row r="69" spans="3:26" x14ac:dyDescent="0.25">
      <c r="D69" s="6">
        <v>3.1</v>
      </c>
      <c r="J69" s="2"/>
    </row>
    <row r="70" spans="3:26" x14ac:dyDescent="0.25">
      <c r="D70" s="10">
        <v>3.2</v>
      </c>
      <c r="J70" s="2"/>
    </row>
    <row r="71" spans="3:26" x14ac:dyDescent="0.25">
      <c r="D71" s="6">
        <v>3.3</v>
      </c>
      <c r="J71" s="2"/>
    </row>
    <row r="72" spans="3:26" x14ac:dyDescent="0.25">
      <c r="D72" s="10">
        <v>3.4</v>
      </c>
      <c r="J72" s="2"/>
    </row>
    <row r="73" spans="3:26" x14ac:dyDescent="0.25">
      <c r="D73" s="11">
        <v>3.5</v>
      </c>
      <c r="J73" s="2"/>
    </row>
    <row r="74" spans="3:26" x14ac:dyDescent="0.25">
      <c r="C74" s="1" t="s">
        <v>6</v>
      </c>
      <c r="D74" s="2" t="s">
        <v>8</v>
      </c>
      <c r="E74" s="2" t="s">
        <v>11</v>
      </c>
      <c r="F74" s="2" t="s">
        <v>10</v>
      </c>
      <c r="G74" s="2" t="s">
        <v>9</v>
      </c>
      <c r="H74" s="2" t="s">
        <v>12</v>
      </c>
      <c r="I74" s="2" t="s">
        <v>29</v>
      </c>
    </row>
    <row r="76" spans="3:26" x14ac:dyDescent="0.25">
      <c r="C76" s="1" t="str">
        <f>C59</f>
        <v>Model</v>
      </c>
      <c r="D76" s="1" t="str">
        <f t="shared" ref="D76:H76" si="0">D59</f>
        <v>_EM1.2</v>
      </c>
      <c r="E76" s="1" t="str">
        <f t="shared" si="0"/>
        <v>_EM1X</v>
      </c>
      <c r="F76" s="1" t="str">
        <f t="shared" si="0"/>
        <v>_EM1.3</v>
      </c>
      <c r="G76" s="1" t="str">
        <f t="shared" si="0"/>
        <v>_OM1</v>
      </c>
      <c r="H76" s="1" t="str">
        <f t="shared" si="0"/>
        <v>_OM1.2</v>
      </c>
      <c r="I76" s="2" t="s">
        <v>28</v>
      </c>
    </row>
    <row r="80" spans="3:26" x14ac:dyDescent="0.25">
      <c r="D80" s="12" t="s">
        <v>25</v>
      </c>
      <c r="N80" s="1" t="s">
        <v>26</v>
      </c>
      <c r="Z80" s="1" t="s">
        <v>27</v>
      </c>
    </row>
    <row r="81" spans="3:26" ht="24" x14ac:dyDescent="0.3">
      <c r="D81" s="20" t="s">
        <v>23</v>
      </c>
      <c r="N81" s="12" t="str">
        <f>SUBSTITUTE(D81,"XXX",RIGHT($J$6,3))</f>
        <v>//dl01.olympus-imaging.com/OLYMPUS_MASTER/FIRMWARES/0001/1460/OLY_E_146_YY00_0000_0000.BIN</v>
      </c>
      <c r="Z81" s="1" t="str">
        <f>CONCATENATE("https:",SUBSTITUTE(N81,"YY",$J$7))</f>
        <v>https://dl01.olympus-imaging.com/OLYMPUS_MASTER/FIRMWARES/0001/1460/OLY_E_146_1200_0000_0000.BIN</v>
      </c>
    </row>
    <row r="82" spans="3:26" ht="24" x14ac:dyDescent="0.3">
      <c r="D82" s="20" t="s">
        <v>24</v>
      </c>
      <c r="N82" s="12" t="str">
        <f>SUBSTITUTE(D82,"XXX",RIGHT($J$6,3))</f>
        <v>//dl01.om-digitalsolutions.net/dslr/1460/vYY00/OLY_E_146_YY00_0000_0000.BIN</v>
      </c>
      <c r="Z82" s="1" t="str">
        <f>CONCATENATE("https:",SUBSTITUTE(N82,"YY",$J$7))</f>
        <v>https://dl01.om-digitalsolutions.net/dslr/1460/v1200/OLY_E_146_1200_0000_0000.BIN</v>
      </c>
    </row>
    <row r="84" spans="3:26" x14ac:dyDescent="0.25">
      <c r="D84" s="12"/>
    </row>
    <row r="87" spans="3:26" x14ac:dyDescent="0.25">
      <c r="C87" s="1" t="s">
        <v>30</v>
      </c>
      <c r="D87" s="12" t="s">
        <v>31</v>
      </c>
    </row>
  </sheetData>
  <mergeCells count="19">
    <mergeCell ref="B5:P5"/>
    <mergeCell ref="C6:G6"/>
    <mergeCell ref="B3:P3"/>
    <mergeCell ref="C11:P11"/>
    <mergeCell ref="C12:P12"/>
    <mergeCell ref="C13:P13"/>
    <mergeCell ref="C14:P14"/>
    <mergeCell ref="K6:P6"/>
    <mergeCell ref="K7:P7"/>
    <mergeCell ref="C7:G7"/>
    <mergeCell ref="C8:G8"/>
    <mergeCell ref="J9:P9"/>
    <mergeCell ref="J10:P10"/>
    <mergeCell ref="H8:P8"/>
    <mergeCell ref="H9:I9"/>
    <mergeCell ref="C10:G10"/>
    <mergeCell ref="H10:I10"/>
    <mergeCell ref="H6:I6"/>
    <mergeCell ref="H7:I7"/>
  </mergeCells>
  <phoneticPr fontId="8" type="noConversion"/>
  <dataValidations count="2">
    <dataValidation type="list" allowBlank="1" showInputMessage="1" showErrorMessage="1" sqref="H6:I6" xr:uid="{199AC50C-5942-A446-90C9-B969BA9A8520}">
      <formula1>$D$59:$N$59</formula1>
    </dataValidation>
    <dataValidation type="list" allowBlank="1" showInputMessage="1" showErrorMessage="1" sqref="H7" xr:uid="{1024C746-19C0-7543-8845-9E3AD28B4E57}">
      <formula1>INDIRECT(H6)</formula1>
    </dataValidation>
  </dataValidations>
  <pageMargins left="0.7" right="0.7" top="0.78740157499999996" bottom="0.78740157499999996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6</vt:i4>
      </vt:variant>
    </vt:vector>
  </HeadingPairs>
  <TitlesOfParts>
    <vt:vector size="7" baseType="lpstr">
      <vt:lpstr>Data</vt:lpstr>
      <vt:lpstr>_EM1.2</vt:lpstr>
      <vt:lpstr>_EM1.3</vt:lpstr>
      <vt:lpstr>_EM1X</vt:lpstr>
      <vt:lpstr>_OM1</vt:lpstr>
      <vt:lpstr>_OM1.2</vt:lpstr>
      <vt:lpstr>_OM5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Moormann</dc:creator>
  <cp:lastModifiedBy>Manfred Moormann</cp:lastModifiedBy>
  <dcterms:created xsi:type="dcterms:W3CDTF">2024-04-13T15:45:10Z</dcterms:created>
  <dcterms:modified xsi:type="dcterms:W3CDTF">2024-08-30T16:44:35Z</dcterms:modified>
</cp:coreProperties>
</file>